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1">'Hoja2'!$J$15:$L$29</definedName>
  </definedNames>
  <calcPr fullCalcOnLoad="1"/>
</workbook>
</file>

<file path=xl/sharedStrings.xml><?xml version="1.0" encoding="utf-8"?>
<sst xmlns="http://schemas.openxmlformats.org/spreadsheetml/2006/main" count="82" uniqueCount="54">
  <si>
    <t>Objeto:</t>
  </si>
  <si>
    <t>Ubicación</t>
  </si>
  <si>
    <t xml:space="preserve">Descripción </t>
  </si>
  <si>
    <t>TOTAL</t>
  </si>
  <si>
    <t>Aclaración................................................................................................................</t>
  </si>
  <si>
    <t>Son pesos (en letras)....................................................................................................................................................</t>
  </si>
  <si>
    <t>Firma por la Empresa...............................................................................................</t>
  </si>
  <si>
    <t>a) La presente Planilla deberá ser llenada por los oferentes. Cada ítem se cotizará con  las cargas sociales, beneficios, IVA e impuestos.</t>
  </si>
  <si>
    <t>Unitario</t>
  </si>
  <si>
    <t>Mantenimiento Cámara Desengrasadora F.C Económicas</t>
  </si>
  <si>
    <t>Mantenimiento Cámara Desengrasadora F.Derecho</t>
  </si>
  <si>
    <t xml:space="preserve">b) Ubicación: Complejo Universitario </t>
  </si>
  <si>
    <t>Mantenimiento Red Cloacal Facultad Ciencias Economicas</t>
  </si>
  <si>
    <t>Mantenimiento Red Cloacal Facultad Ciencias Sociales</t>
  </si>
  <si>
    <t>Mantenimiento Red Cloacal Facultad Derecho</t>
  </si>
  <si>
    <t>Mantenimiento Red Cloacal Facultad Ingenieria</t>
  </si>
  <si>
    <t>Cant.</t>
  </si>
  <si>
    <t>$.......................</t>
  </si>
  <si>
    <t>FACULTAD DE INGENIERIA</t>
  </si>
  <si>
    <t>FACULTAD DE DERECHO</t>
  </si>
  <si>
    <t>FACULTAD DE CIENCIAS ECONOMICAS</t>
  </si>
  <si>
    <t>FACULTAD DE CIENCIAS SOCIALES</t>
  </si>
  <si>
    <t>RECTORADO</t>
  </si>
  <si>
    <t>Mantenimiento Red Cloacal Biblioteca, Lab  de Medios,  Comp Polideportivo, Rectorado y Pozo de Impulsion</t>
  </si>
  <si>
    <t>Valor mensual Juan</t>
  </si>
  <si>
    <t>Total licitacion</t>
  </si>
  <si>
    <t>Esmerada</t>
  </si>
  <si>
    <t>UNLZ</t>
  </si>
  <si>
    <t>Total</t>
  </si>
  <si>
    <t>Ingenieria</t>
  </si>
  <si>
    <t>Derecho</t>
  </si>
  <si>
    <t>Economicas</t>
  </si>
  <si>
    <t>Sociales</t>
  </si>
  <si>
    <t>Rectorado</t>
  </si>
  <si>
    <t>Presupuesto Mantenimiento Red Cloacal</t>
  </si>
  <si>
    <t>LA ESMERADA</t>
  </si>
  <si>
    <t>c) Plazo del Servicio:  DOCE MESES</t>
  </si>
  <si>
    <t>MANTENIMIENTO DE GRUPOS ELECTROGENOS - Complejo Universitario</t>
  </si>
  <si>
    <t>Facultad de Ingenieria</t>
  </si>
  <si>
    <t>Planta Presurizadora</t>
  </si>
  <si>
    <t>Laboratorio de Medios</t>
  </si>
  <si>
    <t xml:space="preserve">Biblioteca </t>
  </si>
  <si>
    <t>Biblioteca</t>
  </si>
  <si>
    <t>Mantenimiento preventivo de grupo electrogeno       (165 KVA)</t>
  </si>
  <si>
    <t>Mantenimiento preventivo de grupo electrogeno       (120 KVA)</t>
  </si>
  <si>
    <t>Mantenimiento preventivo de grupo electrogeno            (31 KVA)</t>
  </si>
  <si>
    <t>Mantenimiento preventivo de grupo electrogeno         (178 KVA)</t>
  </si>
  <si>
    <t>Mantenimiento preventivo de grupo electrogeno           (226 KVA)</t>
  </si>
  <si>
    <t>Mantenimiento general de grupo electrogeno             (120 KVA)</t>
  </si>
  <si>
    <t>Mantenimiento general de grupo electrogeno            (165 KVA)</t>
  </si>
  <si>
    <t>Mantenimiento general de grupo electrogeno            (31 KVA)</t>
  </si>
  <si>
    <t>Mantenimiento general de grupo electrogeno              (178 KVA)</t>
  </si>
  <si>
    <t>Mantenimiento general de grupo electrogeno            (226 KVA)</t>
  </si>
  <si>
    <t>PLANILLA DE ITEMS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</si>
</sst>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%"/>
    <numFmt numFmtId="185" formatCode="&quot;$&quot;\ #,##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1" xfId="51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 vertical="center"/>
    </xf>
    <xf numFmtId="0" fontId="0" fillId="0" borderId="16" xfId="51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3" fillId="0" borderId="0" xfId="0" applyFont="1" applyAlignment="1">
      <alignment/>
    </xf>
    <xf numFmtId="18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17" fontId="0" fillId="0" borderId="0" xfId="0" applyNumberFormat="1" applyAlignment="1">
      <alignment/>
    </xf>
    <xf numFmtId="17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4" fillId="0" borderId="20" xfId="0" applyFont="1" applyBorder="1" applyAlignment="1">
      <alignment/>
    </xf>
    <xf numFmtId="0" fontId="1" fillId="0" borderId="26" xfId="0" applyFont="1" applyBorder="1" applyAlignment="1">
      <alignment horizontal="center" vertical="center"/>
    </xf>
    <xf numFmtId="0" fontId="0" fillId="0" borderId="26" xfId="51" applyFont="1" applyBorder="1" applyAlignment="1">
      <alignment horizontal="center" vertical="center" wrapText="1"/>
      <protection/>
    </xf>
    <xf numFmtId="0" fontId="0" fillId="0" borderId="26" xfId="0" applyFont="1" applyBorder="1" applyAlignment="1">
      <alignment/>
    </xf>
    <xf numFmtId="0" fontId="0" fillId="0" borderId="26" xfId="0" applyBorder="1" applyAlignment="1">
      <alignment/>
    </xf>
    <xf numFmtId="9" fontId="0" fillId="0" borderId="26" xfId="0" applyNumberFormat="1" applyBorder="1" applyAlignment="1">
      <alignment/>
    </xf>
    <xf numFmtId="2" fontId="0" fillId="0" borderId="26" xfId="0" applyNumberFormat="1" applyFont="1" applyBorder="1" applyAlignment="1">
      <alignment/>
    </xf>
    <xf numFmtId="0" fontId="0" fillId="0" borderId="27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Impresion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8">
      <selection activeCell="C25" sqref="C25"/>
    </sheetView>
  </sheetViews>
  <sheetFormatPr defaultColWidth="11.421875" defaultRowHeight="12.75"/>
  <cols>
    <col min="1" max="1" width="8.28125" style="0" customWidth="1"/>
    <col min="2" max="2" width="21.7109375" style="0" customWidth="1"/>
    <col min="3" max="3" width="23.421875" style="0" customWidth="1"/>
    <col min="4" max="4" width="9.00390625" style="0" customWidth="1"/>
    <col min="5" max="5" width="12.00390625" style="0" customWidth="1"/>
    <col min="6" max="6" width="15.57421875" style="0" customWidth="1"/>
  </cols>
  <sheetData>
    <row r="1" spans="3:6" ht="15.75">
      <c r="C1" s="4" t="s">
        <v>53</v>
      </c>
      <c r="D1" s="4"/>
      <c r="E1" s="44"/>
      <c r="F1" s="44"/>
    </row>
    <row r="3" ht="12.75">
      <c r="A3" s="3" t="s">
        <v>0</v>
      </c>
    </row>
    <row r="4" spans="2:4" ht="12.75">
      <c r="B4" s="2" t="s">
        <v>37</v>
      </c>
      <c r="C4" s="2"/>
      <c r="D4" s="2"/>
    </row>
    <row r="5" spans="1:6" ht="39.75" customHeight="1">
      <c r="A5" s="47" t="s">
        <v>7</v>
      </c>
      <c r="B5" s="47"/>
      <c r="C5" s="47"/>
      <c r="D5" s="47"/>
      <c r="E5" s="47"/>
      <c r="F5" s="47"/>
    </row>
    <row r="6" ht="12.75">
      <c r="A6" t="s">
        <v>11</v>
      </c>
    </row>
    <row r="7" spans="1:6" ht="12.75">
      <c r="A7" s="45" t="s">
        <v>36</v>
      </c>
      <c r="B7" s="45"/>
      <c r="C7" s="45"/>
      <c r="D7" s="45"/>
      <c r="E7" s="45"/>
      <c r="F7" s="45"/>
    </row>
    <row r="8" ht="13.5" thickBot="1"/>
    <row r="9" spans="1:6" ht="15.75" customHeight="1" thickBot="1">
      <c r="A9" s="6"/>
      <c r="B9" s="7" t="s">
        <v>1</v>
      </c>
      <c r="C9" s="6" t="s">
        <v>2</v>
      </c>
      <c r="D9" s="6" t="s">
        <v>16</v>
      </c>
      <c r="E9" s="8" t="s">
        <v>8</v>
      </c>
      <c r="F9" s="6" t="s">
        <v>3</v>
      </c>
    </row>
    <row r="10" spans="1:6" ht="39.75" customHeight="1" thickBot="1">
      <c r="A10" s="13">
        <v>1</v>
      </c>
      <c r="B10" s="14" t="s">
        <v>38</v>
      </c>
      <c r="C10" s="14" t="s">
        <v>44</v>
      </c>
      <c r="D10" s="14">
        <v>12</v>
      </c>
      <c r="E10" s="15"/>
      <c r="F10" s="16"/>
    </row>
    <row r="11" spans="1:6" ht="39.75" customHeight="1" thickBot="1">
      <c r="A11" s="9">
        <v>2</v>
      </c>
      <c r="B11" s="10" t="s">
        <v>33</v>
      </c>
      <c r="C11" s="10" t="s">
        <v>43</v>
      </c>
      <c r="D11" s="10">
        <v>12</v>
      </c>
      <c r="E11" s="11"/>
      <c r="F11" s="12"/>
    </row>
    <row r="12" spans="1:6" ht="39.75" customHeight="1" thickBot="1">
      <c r="A12" s="9">
        <v>3</v>
      </c>
      <c r="B12" s="10" t="s">
        <v>39</v>
      </c>
      <c r="C12" s="10" t="s">
        <v>45</v>
      </c>
      <c r="D12" s="10">
        <v>12</v>
      </c>
      <c r="E12" s="11"/>
      <c r="F12" s="12"/>
    </row>
    <row r="13" spans="1:6" ht="39.75" customHeight="1" thickBot="1">
      <c r="A13" s="10">
        <v>4</v>
      </c>
      <c r="B13" s="10" t="s">
        <v>40</v>
      </c>
      <c r="C13" s="10" t="s">
        <v>46</v>
      </c>
      <c r="D13" s="10">
        <v>12</v>
      </c>
      <c r="E13" s="10"/>
      <c r="F13" s="10"/>
    </row>
    <row r="14" spans="1:6" ht="39.75" customHeight="1" thickBot="1">
      <c r="A14" s="10">
        <v>5</v>
      </c>
      <c r="B14" s="10" t="s">
        <v>41</v>
      </c>
      <c r="C14" s="10" t="s">
        <v>47</v>
      </c>
      <c r="D14" s="10">
        <v>12</v>
      </c>
      <c r="E14" s="10"/>
      <c r="F14" s="10"/>
    </row>
    <row r="15" spans="1:6" ht="39.75" customHeight="1" thickBot="1">
      <c r="A15" s="1"/>
      <c r="F15" s="5" t="s">
        <v>17</v>
      </c>
    </row>
    <row r="16" spans="1:6" ht="35.25" customHeight="1">
      <c r="A16" s="45" t="s">
        <v>5</v>
      </c>
      <c r="B16" s="45"/>
      <c r="C16" s="45"/>
      <c r="D16" s="45"/>
      <c r="E16" s="45"/>
      <c r="F16" s="45"/>
    </row>
    <row r="17" ht="32.25" customHeight="1"/>
    <row r="18" spans="2:6" ht="12.75">
      <c r="B18" s="46" t="s">
        <v>6</v>
      </c>
      <c r="C18" s="46"/>
      <c r="D18" s="46"/>
      <c r="E18" s="46"/>
      <c r="F18" s="46"/>
    </row>
    <row r="20" spans="2:6" ht="12.75">
      <c r="B20" s="46" t="s">
        <v>4</v>
      </c>
      <c r="C20" s="46"/>
      <c r="D20" s="46"/>
      <c r="E20" s="46"/>
      <c r="F20" s="46"/>
    </row>
    <row r="31" spans="3:6" ht="15.75">
      <c r="C31" s="4" t="s">
        <v>53</v>
      </c>
      <c r="D31" s="4"/>
      <c r="E31" s="44"/>
      <c r="F31" s="44"/>
    </row>
    <row r="33" ht="12.75">
      <c r="A33" s="3" t="s">
        <v>0</v>
      </c>
    </row>
    <row r="34" spans="2:4" ht="12.75">
      <c r="B34" s="2" t="s">
        <v>37</v>
      </c>
      <c r="C34" s="2"/>
      <c r="D34" s="2"/>
    </row>
    <row r="35" spans="1:6" ht="29.25" customHeight="1">
      <c r="A35" s="47" t="s">
        <v>7</v>
      </c>
      <c r="B35" s="47"/>
      <c r="C35" s="47"/>
      <c r="D35" s="47"/>
      <c r="E35" s="47"/>
      <c r="F35" s="47"/>
    </row>
    <row r="36" ht="12.75">
      <c r="A36" t="s">
        <v>11</v>
      </c>
    </row>
    <row r="37" spans="1:6" ht="12.75">
      <c r="A37" s="45"/>
      <c r="B37" s="45"/>
      <c r="C37" s="45"/>
      <c r="D37" s="45"/>
      <c r="E37" s="45"/>
      <c r="F37" s="45"/>
    </row>
    <row r="38" ht="13.5" thickBot="1"/>
    <row r="39" spans="1:6" ht="13.5" thickBot="1">
      <c r="A39" s="6"/>
      <c r="B39" s="7" t="s">
        <v>1</v>
      </c>
      <c r="C39" s="6" t="s">
        <v>2</v>
      </c>
      <c r="D39" s="6" t="s">
        <v>16</v>
      </c>
      <c r="E39" s="8" t="s">
        <v>8</v>
      </c>
      <c r="F39" s="6" t="s">
        <v>3</v>
      </c>
    </row>
    <row r="40" spans="1:6" ht="39" thickBot="1">
      <c r="A40" s="13">
        <v>1</v>
      </c>
      <c r="B40" s="14" t="s">
        <v>38</v>
      </c>
      <c r="C40" s="14" t="s">
        <v>48</v>
      </c>
      <c r="D40" s="10">
        <v>1</v>
      </c>
      <c r="E40" s="15"/>
      <c r="F40" s="16"/>
    </row>
    <row r="41" spans="1:6" ht="39" thickBot="1">
      <c r="A41" s="9">
        <v>2</v>
      </c>
      <c r="B41" s="10" t="s">
        <v>33</v>
      </c>
      <c r="C41" s="10" t="s">
        <v>49</v>
      </c>
      <c r="D41" s="10">
        <v>1</v>
      </c>
      <c r="E41" s="11"/>
      <c r="F41" s="12"/>
    </row>
    <row r="42" spans="1:6" ht="39" thickBot="1">
      <c r="A42" s="9">
        <v>3</v>
      </c>
      <c r="B42" s="10" t="s">
        <v>39</v>
      </c>
      <c r="C42" s="10" t="s">
        <v>50</v>
      </c>
      <c r="D42" s="10">
        <v>1</v>
      </c>
      <c r="E42" s="11"/>
      <c r="F42" s="12"/>
    </row>
    <row r="43" spans="1:6" ht="39" thickBot="1">
      <c r="A43" s="10">
        <v>4</v>
      </c>
      <c r="B43" s="10" t="s">
        <v>40</v>
      </c>
      <c r="C43" s="10" t="s">
        <v>51</v>
      </c>
      <c r="D43" s="10">
        <v>1</v>
      </c>
      <c r="E43" s="10"/>
      <c r="F43" s="10"/>
    </row>
    <row r="44" spans="1:6" ht="38.25" customHeight="1" thickBot="1">
      <c r="A44" s="10">
        <v>5</v>
      </c>
      <c r="B44" s="10" t="s">
        <v>42</v>
      </c>
      <c r="C44" s="10" t="s">
        <v>52</v>
      </c>
      <c r="D44" s="10">
        <v>1</v>
      </c>
      <c r="E44" s="10"/>
      <c r="F44" s="10"/>
    </row>
    <row r="45" spans="1:6" ht="24" customHeight="1" thickBot="1">
      <c r="A45" s="1"/>
      <c r="F45" s="5" t="s">
        <v>17</v>
      </c>
    </row>
    <row r="46" spans="1:6" ht="21.75" customHeight="1">
      <c r="A46" s="45" t="s">
        <v>5</v>
      </c>
      <c r="B46" s="45"/>
      <c r="C46" s="45"/>
      <c r="D46" s="45"/>
      <c r="E46" s="45"/>
      <c r="F46" s="45"/>
    </row>
    <row r="47" ht="18" customHeight="1"/>
    <row r="48" spans="2:6" ht="18" customHeight="1">
      <c r="B48" s="46" t="s">
        <v>6</v>
      </c>
      <c r="C48" s="46"/>
      <c r="D48" s="46"/>
      <c r="E48" s="46"/>
      <c r="F48" s="46"/>
    </row>
    <row r="49" ht="18" customHeight="1"/>
    <row r="50" spans="2:6" ht="18" customHeight="1">
      <c r="B50" s="46" t="s">
        <v>4</v>
      </c>
      <c r="C50" s="46"/>
      <c r="D50" s="46"/>
      <c r="E50" s="46"/>
      <c r="F50" s="46"/>
    </row>
    <row r="51" ht="18" customHeight="1"/>
  </sheetData>
  <sheetProtection/>
  <mergeCells count="12">
    <mergeCell ref="E31:F31"/>
    <mergeCell ref="A35:F35"/>
    <mergeCell ref="A37:F37"/>
    <mergeCell ref="A46:F46"/>
    <mergeCell ref="B48:F48"/>
    <mergeCell ref="B50:F50"/>
    <mergeCell ref="E1:F1"/>
    <mergeCell ref="A16:F16"/>
    <mergeCell ref="B18:F18"/>
    <mergeCell ref="B20:F20"/>
    <mergeCell ref="A5:F5"/>
    <mergeCell ref="A7:F7"/>
  </mergeCells>
  <printOptions/>
  <pageMargins left="0.68" right="0.51" top="2.1653543307086616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V29"/>
  <sheetViews>
    <sheetView zoomScalePageLayoutView="0" workbookViewId="0" topLeftCell="B1">
      <selection activeCell="U5" sqref="U5:U11"/>
    </sheetView>
  </sheetViews>
  <sheetFormatPr defaultColWidth="11.421875" defaultRowHeight="12.75"/>
  <cols>
    <col min="4" max="4" width="43.7109375" style="0" bestFit="1" customWidth="1"/>
    <col min="13" max="13" width="50.8515625" style="0" customWidth="1"/>
  </cols>
  <sheetData>
    <row r="3" spans="9:21" ht="12.75">
      <c r="I3" s="19"/>
      <c r="L3" s="33"/>
      <c r="M3" s="23"/>
      <c r="N3" s="22">
        <v>40695</v>
      </c>
      <c r="O3" s="23"/>
      <c r="P3" s="22">
        <v>40878</v>
      </c>
      <c r="Q3" s="28"/>
      <c r="R3" s="28"/>
      <c r="S3" s="23"/>
      <c r="T3" s="28"/>
      <c r="U3" s="23"/>
    </row>
    <row r="4" spans="7:21" ht="12.75">
      <c r="G4" s="21">
        <v>40695</v>
      </c>
      <c r="H4" s="21">
        <v>40878</v>
      </c>
      <c r="L4" s="26"/>
      <c r="M4" s="27"/>
      <c r="N4" s="24"/>
      <c r="O4" s="25"/>
      <c r="P4" s="24" t="s">
        <v>26</v>
      </c>
      <c r="Q4" s="29"/>
      <c r="R4" s="29" t="s">
        <v>26</v>
      </c>
      <c r="S4" s="25" t="s">
        <v>27</v>
      </c>
      <c r="T4" s="29" t="s">
        <v>26</v>
      </c>
      <c r="U4" s="25" t="s">
        <v>27</v>
      </c>
    </row>
    <row r="5" spans="4:22" ht="25.5">
      <c r="D5" s="17" t="s">
        <v>18</v>
      </c>
      <c r="E5" s="17">
        <v>2070</v>
      </c>
      <c r="F5" s="17">
        <v>3090</v>
      </c>
      <c r="G5" s="17">
        <v>3500</v>
      </c>
      <c r="H5">
        <f>+S9</f>
        <v>4700</v>
      </c>
      <c r="K5" s="18">
        <f>+N5/$N$12</f>
        <v>0.2608695652173913</v>
      </c>
      <c r="L5" s="35">
        <v>1</v>
      </c>
      <c r="M5" s="36" t="s">
        <v>23</v>
      </c>
      <c r="N5" s="37">
        <v>1200</v>
      </c>
      <c r="O5" s="37">
        <f>+N5*6</f>
        <v>7200</v>
      </c>
      <c r="P5" s="38">
        <v>1400</v>
      </c>
      <c r="Q5" s="39">
        <f>+P5/$P$12</f>
        <v>0.2413793103448276</v>
      </c>
      <c r="R5" s="38">
        <f>+P5*6</f>
        <v>8400</v>
      </c>
      <c r="S5" s="38">
        <v>8000</v>
      </c>
      <c r="T5" s="38">
        <f>+U5*6</f>
        <v>8700</v>
      </c>
      <c r="U5" s="38">
        <v>1450</v>
      </c>
      <c r="V5">
        <v>9600</v>
      </c>
    </row>
    <row r="6" spans="4:22" ht="15.75">
      <c r="D6" s="17" t="s">
        <v>19</v>
      </c>
      <c r="E6" s="17">
        <v>3420</v>
      </c>
      <c r="F6" s="17">
        <f>1030*6</f>
        <v>6180</v>
      </c>
      <c r="G6" s="17">
        <v>7000</v>
      </c>
      <c r="H6">
        <f>+S8+S11</f>
        <v>8000</v>
      </c>
      <c r="K6" s="18">
        <f aca="true" t="shared" si="0" ref="K6:K11">+N6/$N$12</f>
        <v>0.13043478260869565</v>
      </c>
      <c r="L6" s="35">
        <v>2</v>
      </c>
      <c r="M6" s="36" t="s">
        <v>13</v>
      </c>
      <c r="N6" s="37">
        <v>600</v>
      </c>
      <c r="O6" s="37">
        <f aca="true" t="shared" si="1" ref="O6:O11">+N6*6</f>
        <v>3600</v>
      </c>
      <c r="P6" s="38">
        <v>750</v>
      </c>
      <c r="Q6" s="39">
        <f aca="true" t="shared" si="2" ref="Q6:Q11">+P6/$P$12</f>
        <v>0.12931034482758622</v>
      </c>
      <c r="R6" s="38">
        <f aca="true" t="shared" si="3" ref="R6:R11">+P6*6</f>
        <v>4500</v>
      </c>
      <c r="S6" s="38">
        <v>4700</v>
      </c>
      <c r="T6" s="38">
        <f aca="true" t="shared" si="4" ref="T6:T11">+U6*6</f>
        <v>4380</v>
      </c>
      <c r="U6" s="38">
        <v>730</v>
      </c>
      <c r="V6">
        <v>4800</v>
      </c>
    </row>
    <row r="7" spans="4:22" ht="25.5">
      <c r="D7" s="17" t="s">
        <v>20</v>
      </c>
      <c r="E7" s="17">
        <v>3420</v>
      </c>
      <c r="F7" s="17">
        <v>6180</v>
      </c>
      <c r="G7" s="17">
        <v>7000</v>
      </c>
      <c r="H7">
        <f>+S7+S10</f>
        <v>8000</v>
      </c>
      <c r="K7" s="18">
        <f t="shared" si="0"/>
        <v>0.13043478260869565</v>
      </c>
      <c r="L7" s="35">
        <v>3</v>
      </c>
      <c r="M7" s="36" t="s">
        <v>12</v>
      </c>
      <c r="N7" s="37">
        <v>600</v>
      </c>
      <c r="O7" s="37">
        <f t="shared" si="1"/>
        <v>3600</v>
      </c>
      <c r="P7" s="38">
        <v>750</v>
      </c>
      <c r="Q7" s="39">
        <f t="shared" si="2"/>
        <v>0.12931034482758622</v>
      </c>
      <c r="R7" s="38">
        <f t="shared" si="3"/>
        <v>4500</v>
      </c>
      <c r="S7" s="38">
        <v>4700</v>
      </c>
      <c r="T7" s="38">
        <f t="shared" si="4"/>
        <v>4380</v>
      </c>
      <c r="U7" s="38">
        <v>730</v>
      </c>
      <c r="V7">
        <v>4800</v>
      </c>
    </row>
    <row r="8" spans="4:22" ht="15.75">
      <c r="D8" s="17" t="s">
        <v>21</v>
      </c>
      <c r="E8" s="17">
        <v>2070</v>
      </c>
      <c r="F8" s="17">
        <f>515*6</f>
        <v>3090</v>
      </c>
      <c r="G8" s="17">
        <v>3500</v>
      </c>
      <c r="H8">
        <f>+S6</f>
        <v>4700</v>
      </c>
      <c r="K8" s="18">
        <f t="shared" si="0"/>
        <v>0.13043478260869565</v>
      </c>
      <c r="L8" s="35">
        <v>4</v>
      </c>
      <c r="M8" s="36" t="s">
        <v>14</v>
      </c>
      <c r="N8" s="37">
        <v>600</v>
      </c>
      <c r="O8" s="37">
        <f t="shared" si="1"/>
        <v>3600</v>
      </c>
      <c r="P8" s="38">
        <v>750</v>
      </c>
      <c r="Q8" s="39">
        <f t="shared" si="2"/>
        <v>0.12931034482758622</v>
      </c>
      <c r="R8" s="38">
        <f t="shared" si="3"/>
        <v>4500</v>
      </c>
      <c r="S8" s="38">
        <v>4700</v>
      </c>
      <c r="T8" s="38">
        <f t="shared" si="4"/>
        <v>4380</v>
      </c>
      <c r="U8" s="38">
        <v>730</v>
      </c>
      <c r="V8">
        <v>4800</v>
      </c>
    </row>
    <row r="9" spans="4:22" ht="15.75">
      <c r="D9" s="17" t="s">
        <v>22</v>
      </c>
      <c r="E9" s="17">
        <v>3420</v>
      </c>
      <c r="F9" s="17">
        <v>3090</v>
      </c>
      <c r="G9" s="17">
        <v>7000</v>
      </c>
      <c r="H9">
        <f>+S5</f>
        <v>8000</v>
      </c>
      <c r="K9" s="18">
        <f t="shared" si="0"/>
        <v>0.13043478260869565</v>
      </c>
      <c r="L9" s="35">
        <v>5</v>
      </c>
      <c r="M9" s="36" t="s">
        <v>15</v>
      </c>
      <c r="N9" s="37">
        <v>600</v>
      </c>
      <c r="O9" s="37">
        <f t="shared" si="1"/>
        <v>3600</v>
      </c>
      <c r="P9" s="38">
        <v>750</v>
      </c>
      <c r="Q9" s="39">
        <f t="shared" si="2"/>
        <v>0.12931034482758622</v>
      </c>
      <c r="R9" s="38">
        <f t="shared" si="3"/>
        <v>4500</v>
      </c>
      <c r="S9" s="38">
        <v>4700</v>
      </c>
      <c r="T9" s="38">
        <f t="shared" si="4"/>
        <v>4380</v>
      </c>
      <c r="U9" s="38">
        <v>730</v>
      </c>
      <c r="V9">
        <v>4800</v>
      </c>
    </row>
    <row r="10" spans="5:22" ht="15.75">
      <c r="E10" s="17">
        <f>SUM(E5:E9)</f>
        <v>14400</v>
      </c>
      <c r="F10" s="17">
        <f>SUM(F5:F9)</f>
        <v>21630</v>
      </c>
      <c r="G10" s="17">
        <f>SUM(G5:G9)</f>
        <v>28000</v>
      </c>
      <c r="H10" s="17">
        <f>SUM(H5:H9)</f>
        <v>33400</v>
      </c>
      <c r="K10" s="18">
        <f t="shared" si="0"/>
        <v>0.10869565217391304</v>
      </c>
      <c r="L10" s="35">
        <v>6</v>
      </c>
      <c r="M10" s="36" t="s">
        <v>9</v>
      </c>
      <c r="N10" s="37">
        <v>500</v>
      </c>
      <c r="O10" s="37">
        <f t="shared" si="1"/>
        <v>3000</v>
      </c>
      <c r="P10" s="38">
        <v>700</v>
      </c>
      <c r="Q10" s="39">
        <f t="shared" si="2"/>
        <v>0.1206896551724138</v>
      </c>
      <c r="R10" s="38">
        <f t="shared" si="3"/>
        <v>4200</v>
      </c>
      <c r="S10" s="38">
        <v>3300</v>
      </c>
      <c r="T10" s="38">
        <f t="shared" si="4"/>
        <v>3690</v>
      </c>
      <c r="U10" s="38">
        <v>615</v>
      </c>
      <c r="V10">
        <v>4100</v>
      </c>
    </row>
    <row r="11" spans="11:22" ht="12.75">
      <c r="K11" s="18">
        <f t="shared" si="0"/>
        <v>0.10869565217391304</v>
      </c>
      <c r="L11" s="35">
        <v>7</v>
      </c>
      <c r="M11" s="36" t="s">
        <v>10</v>
      </c>
      <c r="N11" s="37">
        <v>500</v>
      </c>
      <c r="O11" s="37">
        <f t="shared" si="1"/>
        <v>3000</v>
      </c>
      <c r="P11" s="38">
        <v>700</v>
      </c>
      <c r="Q11" s="39">
        <f t="shared" si="2"/>
        <v>0.1206896551724138</v>
      </c>
      <c r="R11" s="38">
        <f t="shared" si="3"/>
        <v>4200</v>
      </c>
      <c r="S11" s="38">
        <v>3300</v>
      </c>
      <c r="T11" s="38">
        <f t="shared" si="4"/>
        <v>3690</v>
      </c>
      <c r="U11" s="38">
        <v>615</v>
      </c>
      <c r="V11">
        <v>4100</v>
      </c>
    </row>
    <row r="12" spans="6:22" ht="12.75">
      <c r="F12">
        <f>+E9/E8</f>
        <v>1.6521739130434783</v>
      </c>
      <c r="G12" s="18"/>
      <c r="I12">
        <f>+H9/H8</f>
        <v>1.702127659574468</v>
      </c>
      <c r="K12" s="18">
        <f>SUM(K5:K11)</f>
        <v>1</v>
      </c>
      <c r="L12" s="38"/>
      <c r="M12" s="38" t="s">
        <v>28</v>
      </c>
      <c r="N12" s="37">
        <f>SUM(N5:N11)</f>
        <v>4600</v>
      </c>
      <c r="O12" s="37">
        <f>SUM(O5:O11)</f>
        <v>27600</v>
      </c>
      <c r="P12" s="37">
        <f>SUM(P5:P11)</f>
        <v>5800</v>
      </c>
      <c r="Q12" s="38"/>
      <c r="R12" s="37">
        <f>SUM(R5:R11)</f>
        <v>34800</v>
      </c>
      <c r="S12" s="37">
        <f>SUM(S5:S11)</f>
        <v>33400</v>
      </c>
      <c r="T12" s="40">
        <f>SUM(T5:T11)</f>
        <v>33600</v>
      </c>
      <c r="U12" s="37">
        <f>SUM(U5:U11)</f>
        <v>5600</v>
      </c>
      <c r="V12" s="41">
        <f>SUM(V5:V11)</f>
        <v>37000</v>
      </c>
    </row>
    <row r="13" spans="12:19" ht="12.75">
      <c r="L13" s="24"/>
      <c r="M13" s="25"/>
      <c r="N13" s="24"/>
      <c r="O13" s="25"/>
      <c r="P13" s="24"/>
      <c r="Q13" s="29"/>
      <c r="R13" s="30">
        <f>+R12-S12</f>
        <v>1400</v>
      </c>
      <c r="S13" s="25"/>
    </row>
    <row r="14" spans="12:19" ht="12.75">
      <c r="L14" s="24"/>
      <c r="M14" s="25"/>
      <c r="N14" s="24"/>
      <c r="O14" s="25"/>
      <c r="P14" s="24"/>
      <c r="Q14" s="29"/>
      <c r="R14" s="32">
        <f>+R13/S12</f>
        <v>0.041916167664670656</v>
      </c>
      <c r="S14" s="25"/>
    </row>
    <row r="15" spans="12:19" ht="12.75">
      <c r="L15" s="24"/>
      <c r="M15" s="25"/>
      <c r="N15" s="24"/>
      <c r="O15" s="25"/>
      <c r="P15" s="24"/>
      <c r="Q15" s="29"/>
      <c r="R15" s="29"/>
      <c r="S15" s="25"/>
    </row>
    <row r="16" spans="10:19" ht="15">
      <c r="J16" s="20"/>
      <c r="K16" s="20"/>
      <c r="L16" s="34"/>
      <c r="M16" s="25"/>
      <c r="N16" s="24"/>
      <c r="O16" s="25"/>
      <c r="P16" s="24" t="s">
        <v>24</v>
      </c>
      <c r="Q16" s="29"/>
      <c r="R16" s="29">
        <v>5800</v>
      </c>
      <c r="S16" s="25"/>
    </row>
    <row r="17" spans="12:19" ht="23.25" customHeight="1">
      <c r="L17" s="26"/>
      <c r="M17" s="27"/>
      <c r="N17" s="26"/>
      <c r="O17" s="27"/>
      <c r="P17" s="26" t="s">
        <v>25</v>
      </c>
      <c r="Q17" s="31"/>
      <c r="R17" s="31">
        <f>+R16*6</f>
        <v>34800</v>
      </c>
      <c r="S17" s="27"/>
    </row>
    <row r="18" spans="12:19" ht="23.25" customHeight="1">
      <c r="L18" s="29"/>
      <c r="M18" s="29"/>
      <c r="N18" s="29"/>
      <c r="O18" s="29"/>
      <c r="P18" s="29"/>
      <c r="Q18" s="29"/>
      <c r="R18" s="29"/>
      <c r="S18" s="29"/>
    </row>
    <row r="19" spans="12:19" ht="23.25" customHeight="1">
      <c r="L19" s="29"/>
      <c r="M19" s="29" t="s">
        <v>34</v>
      </c>
      <c r="N19" s="29"/>
      <c r="O19" s="29"/>
      <c r="P19" s="29"/>
      <c r="Q19" s="29"/>
      <c r="R19" s="29"/>
      <c r="S19" s="29"/>
    </row>
    <row r="20" ht="22.5" customHeight="1"/>
    <row r="21" spans="13:14" ht="21" customHeight="1">
      <c r="M21" t="s">
        <v>29</v>
      </c>
      <c r="N21">
        <f>+V9</f>
        <v>4800</v>
      </c>
    </row>
    <row r="22" spans="13:14" ht="12.75">
      <c r="M22" t="s">
        <v>30</v>
      </c>
      <c r="N22">
        <f>+V8+V11</f>
        <v>8900</v>
      </c>
    </row>
    <row r="23" spans="13:14" ht="12.75">
      <c r="M23" t="s">
        <v>31</v>
      </c>
      <c r="N23">
        <f>+V7+V10</f>
        <v>8900</v>
      </c>
    </row>
    <row r="24" spans="13:14" ht="12.75">
      <c r="M24" t="s">
        <v>32</v>
      </c>
      <c r="N24">
        <f>+V6</f>
        <v>4800</v>
      </c>
    </row>
    <row r="25" spans="13:14" ht="12.75">
      <c r="M25" t="s">
        <v>33</v>
      </c>
      <c r="N25">
        <f>+V5</f>
        <v>9600</v>
      </c>
    </row>
    <row r="26" spans="12:14" ht="15">
      <c r="L26" s="20"/>
      <c r="M26" t="s">
        <v>28</v>
      </c>
      <c r="N26">
        <f>SUM(N21:N25)</f>
        <v>37000</v>
      </c>
    </row>
    <row r="27" spans="10:12" ht="15">
      <c r="J27" s="20"/>
      <c r="K27" s="20"/>
      <c r="L27" s="20"/>
    </row>
    <row r="28" spans="10:12" ht="15">
      <c r="J28" s="20"/>
      <c r="K28" s="20"/>
      <c r="L28" s="20"/>
    </row>
    <row r="29" spans="10:12" ht="15">
      <c r="J29" s="20"/>
      <c r="K29" s="20"/>
      <c r="L29" s="20"/>
    </row>
  </sheetData>
  <sheetProtection/>
  <printOptions/>
  <pageMargins left="1.41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D15"/>
  <sheetViews>
    <sheetView zoomScalePageLayoutView="0" workbookViewId="0" topLeftCell="A1">
      <selection activeCell="B6" sqref="B6"/>
    </sheetView>
  </sheetViews>
  <sheetFormatPr defaultColWidth="11.421875" defaultRowHeight="12.75"/>
  <cols>
    <col min="2" max="2" width="17.8515625" style="0" customWidth="1"/>
    <col min="3" max="3" width="12.8515625" style="0" customWidth="1"/>
    <col min="8" max="8" width="14.00390625" style="0" customWidth="1"/>
    <col min="9" max="9" width="0" style="0" hidden="1" customWidth="1"/>
  </cols>
  <sheetData>
    <row r="5" ht="15.75">
      <c r="B5" s="43" t="s">
        <v>35</v>
      </c>
    </row>
    <row r="6" spans="1:4" ht="15">
      <c r="A6" s="20"/>
      <c r="B6" s="20"/>
      <c r="C6" s="20"/>
      <c r="D6" s="20"/>
    </row>
    <row r="7" spans="1:4" ht="15">
      <c r="A7" s="20"/>
      <c r="B7" s="20" t="s">
        <v>33</v>
      </c>
      <c r="C7" s="20">
        <v>989</v>
      </c>
      <c r="D7" s="20"/>
    </row>
    <row r="8" spans="1:4" ht="15">
      <c r="A8" s="20"/>
      <c r="B8" s="20" t="s">
        <v>32</v>
      </c>
      <c r="C8" s="20">
        <f>+C7</f>
        <v>989</v>
      </c>
      <c r="D8" s="20"/>
    </row>
    <row r="9" spans="1:4" ht="15">
      <c r="A9" s="20"/>
      <c r="B9" s="20" t="s">
        <v>29</v>
      </c>
      <c r="C9" s="20">
        <f>+C7</f>
        <v>989</v>
      </c>
      <c r="D9" s="20"/>
    </row>
    <row r="10" spans="1:4" ht="15">
      <c r="A10" s="20"/>
      <c r="B10" s="20" t="s">
        <v>31</v>
      </c>
      <c r="C10" s="20">
        <f>+C7*2+1</f>
        <v>1979</v>
      </c>
      <c r="D10" s="20"/>
    </row>
    <row r="11" spans="1:4" ht="15">
      <c r="A11" s="20"/>
      <c r="B11" s="20" t="s">
        <v>30</v>
      </c>
      <c r="C11" s="20">
        <f>+C7*2+1</f>
        <v>1979</v>
      </c>
      <c r="D11" s="20"/>
    </row>
    <row r="12" spans="1:4" ht="15">
      <c r="A12" s="20"/>
      <c r="B12" s="20"/>
      <c r="C12" s="42">
        <f>SUM(C7:C11)</f>
        <v>6925</v>
      </c>
      <c r="D12" s="20"/>
    </row>
    <row r="13" spans="1:4" ht="15">
      <c r="A13" s="20"/>
      <c r="B13" s="20"/>
      <c r="C13" s="20"/>
      <c r="D13" s="20"/>
    </row>
    <row r="14" spans="1:4" ht="15">
      <c r="A14" s="20"/>
      <c r="B14" s="20"/>
      <c r="C14" s="20"/>
      <c r="D14" s="20"/>
    </row>
    <row r="15" spans="1:4" ht="15">
      <c r="A15" s="20"/>
      <c r="B15" s="20"/>
      <c r="C15" s="20"/>
      <c r="D15" s="20"/>
    </row>
  </sheetData>
  <sheetProtection/>
  <printOptions/>
  <pageMargins left="0.7874015748031497" right="0.7874015748031497" top="1.6535433070866143" bottom="0.984251968503937" header="0" footer="0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Obras 5</dc:creator>
  <cp:keywords/>
  <dc:description/>
  <cp:lastModifiedBy>compras</cp:lastModifiedBy>
  <cp:lastPrinted>2022-11-29T17:39:35Z</cp:lastPrinted>
  <dcterms:created xsi:type="dcterms:W3CDTF">2008-04-21T02:01:21Z</dcterms:created>
  <dcterms:modified xsi:type="dcterms:W3CDTF">2022-11-29T17:41:20Z</dcterms:modified>
  <cp:category/>
  <cp:version/>
  <cp:contentType/>
  <cp:contentStatus/>
</cp:coreProperties>
</file>